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ncockwood.sharepoint.com/sites/engineeringservices/Shared Documents/Service Applications/"/>
    </mc:Choice>
  </mc:AlternateContent>
  <xr:revisionPtr revIDLastSave="1" documentId="13_ncr:1_{AEC9E0AB-4CD1-49AF-A54C-F8B6EEAE8AF6}" xr6:coauthVersionLast="43" xr6:coauthVersionMax="43" xr10:uidLastSave="{C439D2BE-DA72-48CB-B2E0-A50D55F6011E}"/>
  <bookViews>
    <workbookView xWindow="-120" yWindow="-120" windowWidth="25440" windowHeight="15540" xr2:uid="{FBC3176F-16D3-45A5-9762-3AB67240C745}"/>
  </bookViews>
  <sheets>
    <sheet name="1 PHASE" sheetId="1" r:id="rId1"/>
    <sheet name="3 PHASE" sheetId="6" r:id="rId2"/>
    <sheet name="INPUT DATA" sheetId="2" r:id="rId3"/>
  </sheets>
  <definedNames>
    <definedName name="_xlnm.Print_Area" localSheetId="0">'1 PHASE'!$A$1:$L$46</definedName>
    <definedName name="_xlnm.Print_Area" localSheetId="1">'3 PHASE'!$A$1:$M$44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3" i="1" l="1"/>
  <c r="C41" i="1"/>
  <c r="C40" i="1"/>
  <c r="C39" i="1"/>
  <c r="C38" i="1"/>
  <c r="F17" i="1"/>
  <c r="G16" i="1"/>
  <c r="F15" i="1"/>
  <c r="G14" i="1"/>
  <c r="F13" i="1"/>
  <c r="G12" i="1"/>
  <c r="F11" i="1"/>
  <c r="L12" i="1"/>
  <c r="L13" i="1"/>
  <c r="L14" i="1"/>
  <c r="L15" i="1"/>
  <c r="G37" i="6"/>
  <c r="G41" i="6"/>
  <c r="G42" i="6"/>
  <c r="G43" i="6"/>
  <c r="G44" i="6"/>
  <c r="G35" i="6"/>
  <c r="C41" i="6"/>
  <c r="C40" i="6"/>
  <c r="G40" i="6"/>
  <c r="C39" i="6"/>
  <c r="G39" i="6"/>
  <c r="C38" i="6"/>
  <c r="G38" i="6"/>
  <c r="C37" i="6"/>
  <c r="C36" i="6"/>
  <c r="J36" i="6"/>
  <c r="J38" i="6"/>
  <c r="H21" i="6"/>
  <c r="G20" i="6"/>
  <c r="F19" i="6"/>
  <c r="G18" i="6"/>
  <c r="F17" i="6"/>
  <c r="H13" i="6"/>
  <c r="G12" i="6"/>
  <c r="F11" i="6"/>
  <c r="H16" i="6"/>
  <c r="G15" i="6"/>
  <c r="F14" i="6"/>
  <c r="K36" i="6"/>
  <c r="K38" i="6"/>
  <c r="G36" i="6"/>
  <c r="K37" i="6"/>
  <c r="K39" i="6"/>
  <c r="J37" i="6"/>
  <c r="J39" i="6"/>
  <c r="G43" i="1"/>
  <c r="G44" i="1"/>
  <c r="G42" i="1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F34" i="1"/>
  <c r="G38" i="1"/>
  <c r="G39" i="1"/>
  <c r="G40" i="1"/>
  <c r="G41" i="1"/>
  <c r="G45" i="1"/>
  <c r="G46" i="1"/>
  <c r="G37" i="1"/>
  <c r="I38" i="1"/>
  <c r="I40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G18" i="1"/>
  <c r="F19" i="1"/>
  <c r="G20" i="1"/>
  <c r="F21" i="1"/>
  <c r="G22" i="1"/>
  <c r="F23" i="1"/>
  <c r="G24" i="1"/>
  <c r="F25" i="1"/>
  <c r="G26" i="1"/>
  <c r="F27" i="1"/>
  <c r="G28" i="1"/>
  <c r="F29" i="1"/>
  <c r="G30" i="1"/>
  <c r="F31" i="1"/>
  <c r="F33" i="1"/>
  <c r="G32" i="1"/>
  <c r="G34" i="1"/>
  <c r="I39" i="1"/>
  <c r="I41" i="1"/>
  <c r="H32" i="6"/>
  <c r="F32" i="6"/>
  <c r="G32" i="6"/>
</calcChain>
</file>

<file path=xl/sharedStrings.xml><?xml version="1.0" encoding="utf-8"?>
<sst xmlns="http://schemas.openxmlformats.org/spreadsheetml/2006/main" count="102" uniqueCount="47">
  <si>
    <t>PANEL:</t>
  </si>
  <si>
    <t>MEMBER NAME:</t>
  </si>
  <si>
    <t>HWEC EXAMPLE</t>
  </si>
  <si>
    <t>MAIN (A):</t>
  </si>
  <si>
    <t>SERVICE ADDRESS:</t>
  </si>
  <si>
    <t>1399 BUSINESS PARK DR S</t>
  </si>
  <si>
    <t>VOLTS:</t>
  </si>
  <si>
    <t>120 / 240</t>
  </si>
  <si>
    <t>NORTH BALTIMORE, OH 45840</t>
  </si>
  <si>
    <t>PHASES</t>
  </si>
  <si>
    <t>LOAD DESCRIPTION</t>
  </si>
  <si>
    <t>VOLT AMPS</t>
  </si>
  <si>
    <t>POLES</t>
  </si>
  <si>
    <t>CKT. BRK.</t>
  </si>
  <si>
    <t>A</t>
  </si>
  <si>
    <t>B</t>
  </si>
  <si>
    <t>RECEPTACLE</t>
  </si>
  <si>
    <t>REFRIGERATOR</t>
  </si>
  <si>
    <t>STOVE</t>
  </si>
  <si>
    <t>LIGHTS</t>
  </si>
  <si>
    <t>HVAC</t>
  </si>
  <si>
    <t>MOTOR 1 (3/4HP)</t>
  </si>
  <si>
    <t>LOAD CLASSIFICATION</t>
  </si>
  <si>
    <t>CONNECTED (VA)</t>
  </si>
  <si>
    <t>DEMAND FACTOR (%)</t>
  </si>
  <si>
    <t>ESTIMATED DEMAND (VA)</t>
  </si>
  <si>
    <t>PANEL TOTALS</t>
  </si>
  <si>
    <t>LIGHTING</t>
  </si>
  <si>
    <t>: TOTAL CONNECTED LOAD (VA)</t>
  </si>
  <si>
    <t>GENERAL RECEPTICLE</t>
  </si>
  <si>
    <t>: TOTAL EST. DEMAND (VA)</t>
  </si>
  <si>
    <t>DEDICATED RECEPTICLE</t>
  </si>
  <si>
    <t>: TOTAL CONNECTED AMPS</t>
  </si>
  <si>
    <t>: TOTAL EST. DEMAND AMPS</t>
  </si>
  <si>
    <t>MOTORS (NOT INCLUDING LARGEST)</t>
  </si>
  <si>
    <t>LARGEST MOTOR</t>
  </si>
  <si>
    <t>OTHER</t>
  </si>
  <si>
    <t>120 / 208</t>
  </si>
  <si>
    <t>C</t>
  </si>
  <si>
    <t>MOTOR 1 (5HP)</t>
  </si>
  <si>
    <t>MOTOR 2 (10HP)</t>
  </si>
  <si>
    <t>SPARE</t>
  </si>
  <si>
    <t>: TOTAL CONNECTED (A)</t>
  </si>
  <si>
    <t>: TOTAL EST. DEMAND (A)</t>
  </si>
  <si>
    <t>VOLTAGE</t>
  </si>
  <si>
    <t>CKT BRK.</t>
  </si>
  <si>
    <t>277 / 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</si>
</sst>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Times New Roman"/>
      <family val="2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5" xfId="0" applyBorder="1"/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2" xfId="0" applyNumberFormat="1" applyBorder="1" applyAlignment="1" applyProtection="1">
      <alignment horizontal="center"/>
    </xf>
    <xf numFmtId="3" fontId="0" fillId="0" borderId="2" xfId="0" applyNumberForma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right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3" fontId="0" fillId="0" borderId="2" xfId="0" applyNumberFormat="1" applyFill="1" applyBorder="1" applyAlignment="1" applyProtection="1">
      <alignment horizontal="center"/>
      <protection locked="0"/>
    </xf>
    <xf numFmtId="3" fontId="0" fillId="0" borderId="0" xfId="0" applyNumberFormat="1" applyBorder="1" applyAlignment="1">
      <alignment horizontal="center"/>
    </xf>
    <xf numFmtId="3" fontId="0" fillId="2" borderId="2" xfId="0" applyNumberFormat="1" applyFill="1" applyBorder="1" applyAlignment="1" applyProtection="1">
      <alignment horizontal="center"/>
    </xf>
    <xf numFmtId="3" fontId="0" fillId="3" borderId="2" xfId="0" applyNumberFormat="1" applyFill="1" applyBorder="1" applyAlignment="1" applyProtection="1">
      <alignment horizontal="center"/>
    </xf>
    <xf numFmtId="3" fontId="0" fillId="0" borderId="2" xfId="0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0" fillId="0" borderId="3" xfId="0" applyNumberFormat="1" applyBorder="1" applyAlignment="1">
      <alignment horizontal="right" wrapText="1"/>
    </xf>
    <xf numFmtId="3" fontId="0" fillId="0" borderId="4" xfId="0" applyNumberFormat="1" applyBorder="1" applyAlignment="1">
      <alignment horizontal="right" wrapText="1"/>
    </xf>
    <xf numFmtId="3" fontId="0" fillId="0" borderId="3" xfId="0" applyNumberFormat="1" applyBorder="1" applyAlignment="1" applyProtection="1">
      <alignment horizontal="center" wrapText="1"/>
      <protection locked="0"/>
    </xf>
    <xf numFmtId="3" fontId="0" fillId="0" borderId="4" xfId="0" applyNumberFormat="1" applyBorder="1" applyAlignment="1" applyProtection="1">
      <alignment wrapText="1"/>
      <protection locked="0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9" fontId="0" fillId="0" borderId="3" xfId="0" applyNumberFormat="1" applyBorder="1" applyAlignment="1" applyProtection="1">
      <alignment horizontal="center" wrapText="1"/>
      <protection locked="0"/>
    </xf>
    <xf numFmtId="9" fontId="0" fillId="0" borderId="4" xfId="0" applyNumberFormat="1" applyBorder="1" applyAlignment="1" applyProtection="1">
      <alignment wrapText="1"/>
      <protection locked="0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3" fontId="0" fillId="0" borderId="4" xfId="0" applyNumberFormat="1" applyBorder="1" applyAlignment="1">
      <alignment wrapText="1"/>
    </xf>
    <xf numFmtId="3" fontId="0" fillId="0" borderId="4" xfId="0" applyNumberFormat="1" applyBorder="1" applyAlignment="1">
      <alignment horizontal="center" wrapText="1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49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3" fontId="0" fillId="0" borderId="7" xfId="0" applyNumberFormat="1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2" xfId="0" applyBorder="1" applyAlignment="1">
      <alignment horizontal="center" vertical="center"/>
    </xf>
    <xf numFmtId="3" fontId="1" fillId="0" borderId="3" xfId="0" applyNumberFormat="1" applyFont="1" applyBorder="1" applyAlignment="1" applyProtection="1">
      <alignment horizontal="center" wrapText="1"/>
      <protection locked="0"/>
    </xf>
    <xf numFmtId="1" fontId="1" fillId="0" borderId="3" xfId="0" applyNumberFormat="1" applyFont="1" applyBorder="1" applyAlignment="1">
      <alignment horizontal="right" wrapText="1"/>
    </xf>
    <xf numFmtId="1" fontId="0" fillId="0" borderId="4" xfId="0" applyNumberForma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</xdr:row>
      <xdr:rowOff>38100</xdr:rowOff>
    </xdr:from>
    <xdr:to>
      <xdr:col>2</xdr:col>
      <xdr:colOff>444500</xdr:colOff>
      <xdr:row>7</xdr:row>
      <xdr:rowOff>114300</xdr:rowOff>
    </xdr:to>
    <xdr:pic>
      <xdr:nvPicPr>
        <xdr:cNvPr id="2" name="Picture 1" descr="HWEC Member Logo Desktop">
          <a:extLst>
            <a:ext uri="{FF2B5EF4-FFF2-40B4-BE49-F238E27FC236}">
              <a16:creationId xmlns:a16="http://schemas.microsoft.com/office/drawing/2014/main" id="{AEE60504-2485-4B2A-B072-1AAD1B92C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23399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</xdr:row>
      <xdr:rowOff>38100</xdr:rowOff>
    </xdr:from>
    <xdr:to>
      <xdr:col>2</xdr:col>
      <xdr:colOff>0</xdr:colOff>
      <xdr:row>7</xdr:row>
      <xdr:rowOff>114300</xdr:rowOff>
    </xdr:to>
    <xdr:pic>
      <xdr:nvPicPr>
        <xdr:cNvPr id="2" name="Picture 1" descr="HWEC Member Logo Desktop">
          <a:extLst>
            <a:ext uri="{FF2B5EF4-FFF2-40B4-BE49-F238E27FC236}">
              <a16:creationId xmlns:a16="http://schemas.microsoft.com/office/drawing/2014/main" id="{CF257D7A-3506-4B18-BD45-D99917926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23399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A2388-48E9-496F-892C-E7B9B581309C}">
  <sheetPr>
    <pageSetUpPr fitToPage="1"/>
  </sheetPr>
  <dimension ref="A1:L46"/>
  <sheetViews>
    <sheetView tabSelected="1" zoomScale="80" zoomScaleNormal="80" workbookViewId="0">
      <selection activeCell="F17" sqref="F17"/>
    </sheetView>
  </sheetViews>
  <sheetFormatPr defaultRowHeight="12.75" x14ac:dyDescent="0.2"/>
  <cols>
    <col min="1" max="1" width="5.33203125" customWidth="1"/>
    <col min="2" max="2" width="38" customWidth="1"/>
    <col min="3" max="3" width="15.1640625" bestFit="1" customWidth="1"/>
    <col min="4" max="4" width="13.83203125" customWidth="1"/>
    <col min="6" max="7" width="16.83203125" customWidth="1"/>
    <col min="8" max="8" width="9.33203125" customWidth="1"/>
    <col min="9" max="9" width="13.83203125" customWidth="1"/>
    <col min="10" max="10" width="15.1640625" bestFit="1" customWidth="1"/>
    <col min="11" max="11" width="35.33203125" customWidth="1"/>
    <col min="12" max="12" width="5.33203125" customWidth="1"/>
  </cols>
  <sheetData>
    <row r="1" spans="1:12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8"/>
    </row>
    <row r="2" spans="1:12" x14ac:dyDescent="0.2">
      <c r="A2" s="9"/>
      <c r="B2" s="4"/>
      <c r="C2" s="4"/>
      <c r="D2" s="4"/>
      <c r="E2" s="4"/>
      <c r="F2" s="4" t="s">
        <v>0</v>
      </c>
      <c r="G2" s="19">
        <v>200</v>
      </c>
      <c r="I2" s="36" t="s">
        <v>1</v>
      </c>
      <c r="J2" s="37"/>
      <c r="K2" s="20" t="s">
        <v>2</v>
      </c>
      <c r="L2" s="10"/>
    </row>
    <row r="3" spans="1:12" x14ac:dyDescent="0.2">
      <c r="A3" s="9"/>
      <c r="B3" s="4"/>
      <c r="C3" s="4"/>
      <c r="D3" s="4"/>
      <c r="E3" s="4"/>
      <c r="F3" s="4"/>
      <c r="G3" s="11"/>
      <c r="I3" s="4"/>
      <c r="J3" s="4"/>
      <c r="K3" s="4"/>
      <c r="L3" s="10"/>
    </row>
    <row r="4" spans="1:12" x14ac:dyDescent="0.2">
      <c r="A4" s="9"/>
      <c r="B4" s="4"/>
      <c r="C4" s="4"/>
      <c r="D4" s="4"/>
      <c r="E4" s="4"/>
      <c r="F4" s="4" t="s">
        <v>3</v>
      </c>
      <c r="G4" s="19">
        <v>200</v>
      </c>
      <c r="I4" s="36" t="s">
        <v>4</v>
      </c>
      <c r="J4" s="37"/>
      <c r="K4" s="20" t="s">
        <v>5</v>
      </c>
      <c r="L4" s="10"/>
    </row>
    <row r="5" spans="1:12" x14ac:dyDescent="0.2">
      <c r="A5" s="9"/>
      <c r="B5" s="4"/>
      <c r="C5" s="4"/>
      <c r="D5" s="4"/>
      <c r="E5" s="4"/>
      <c r="F5" s="4"/>
      <c r="G5" s="11"/>
      <c r="H5" s="4"/>
      <c r="I5" s="4"/>
      <c r="J5" s="4"/>
      <c r="K5" s="4"/>
      <c r="L5" s="10"/>
    </row>
    <row r="6" spans="1:12" x14ac:dyDescent="0.2">
      <c r="A6" s="9"/>
      <c r="B6" s="4"/>
      <c r="C6" s="4"/>
      <c r="D6" s="4"/>
      <c r="E6" s="4"/>
      <c r="F6" s="4" t="s">
        <v>6</v>
      </c>
      <c r="G6" s="1" t="s">
        <v>7</v>
      </c>
      <c r="H6" s="4"/>
      <c r="I6" s="4"/>
      <c r="J6" s="4"/>
      <c r="K6" s="20" t="s">
        <v>8</v>
      </c>
      <c r="L6" s="10"/>
    </row>
    <row r="7" spans="1:12" x14ac:dyDescent="0.2">
      <c r="A7" s="9"/>
      <c r="B7" s="4"/>
      <c r="C7" s="4"/>
      <c r="D7" s="4"/>
      <c r="E7" s="4"/>
      <c r="F7" s="4"/>
      <c r="G7" s="11"/>
      <c r="H7" s="4"/>
      <c r="I7" s="4"/>
      <c r="J7" s="4"/>
      <c r="K7" s="4"/>
      <c r="L7" s="10"/>
    </row>
    <row r="8" spans="1:12" x14ac:dyDescent="0.2">
      <c r="A8" s="9"/>
      <c r="B8" s="4"/>
      <c r="C8" s="4"/>
      <c r="D8" s="4"/>
      <c r="E8" s="4"/>
      <c r="F8" s="4" t="s">
        <v>9</v>
      </c>
      <c r="G8" s="1">
        <v>1</v>
      </c>
      <c r="H8" s="4"/>
      <c r="I8" s="4"/>
      <c r="J8" s="4"/>
      <c r="K8" s="4"/>
      <c r="L8" s="10"/>
    </row>
    <row r="9" spans="1:12" x14ac:dyDescent="0.2">
      <c r="A9" s="9"/>
      <c r="B9" s="4"/>
      <c r="C9" s="4"/>
      <c r="D9" s="4"/>
      <c r="E9" s="4"/>
      <c r="F9" s="4"/>
      <c r="G9" s="4"/>
      <c r="H9" s="4"/>
      <c r="I9" s="4"/>
      <c r="J9" s="4"/>
      <c r="K9" s="4"/>
      <c r="L9" s="10"/>
    </row>
    <row r="10" spans="1:12" ht="25.5" x14ac:dyDescent="0.2">
      <c r="A10" s="50" t="s">
        <v>10</v>
      </c>
      <c r="B10" s="51"/>
      <c r="C10" s="15" t="s">
        <v>11</v>
      </c>
      <c r="D10" s="15" t="s">
        <v>12</v>
      </c>
      <c r="E10" s="16" t="s">
        <v>13</v>
      </c>
      <c r="F10" s="17" t="s">
        <v>14</v>
      </c>
      <c r="G10" s="17" t="s">
        <v>15</v>
      </c>
      <c r="H10" s="16" t="s">
        <v>13</v>
      </c>
      <c r="I10" s="15" t="s">
        <v>12</v>
      </c>
      <c r="J10" s="15" t="s">
        <v>11</v>
      </c>
      <c r="K10" s="50" t="s">
        <v>10</v>
      </c>
      <c r="L10" s="51"/>
    </row>
    <row r="11" spans="1:12" x14ac:dyDescent="0.2">
      <c r="A11" s="2">
        <v>1</v>
      </c>
      <c r="B11" s="27" t="s">
        <v>16</v>
      </c>
      <c r="C11" s="35">
        <v>1080</v>
      </c>
      <c r="D11" s="23">
        <v>1</v>
      </c>
      <c r="E11" s="18">
        <v>20</v>
      </c>
      <c r="F11" s="33">
        <f>C11+J11</f>
        <v>2880</v>
      </c>
      <c r="G11" s="33"/>
      <c r="H11" s="18">
        <v>20</v>
      </c>
      <c r="I11" s="23">
        <v>1</v>
      </c>
      <c r="J11" s="35">
        <v>1800</v>
      </c>
      <c r="K11" s="27" t="s">
        <v>17</v>
      </c>
      <c r="L11" s="5">
        <v>2</v>
      </c>
    </row>
    <row r="12" spans="1:12" x14ac:dyDescent="0.2">
      <c r="A12" s="2">
        <f>A11+2</f>
        <v>3</v>
      </c>
      <c r="B12" s="27" t="s">
        <v>16</v>
      </c>
      <c r="C12" s="35">
        <v>1080</v>
      </c>
      <c r="D12" s="23">
        <v>1</v>
      </c>
      <c r="E12" s="18">
        <v>20</v>
      </c>
      <c r="F12" s="32"/>
      <c r="G12" s="32">
        <f>C12+(J12/2)</f>
        <v>4220</v>
      </c>
      <c r="H12" s="18">
        <v>30</v>
      </c>
      <c r="I12" s="23">
        <v>2</v>
      </c>
      <c r="J12" s="35">
        <v>6280</v>
      </c>
      <c r="K12" s="59" t="s">
        <v>18</v>
      </c>
      <c r="L12" s="5">
        <f>L11+2</f>
        <v>4</v>
      </c>
    </row>
    <row r="13" spans="1:12" x14ac:dyDescent="0.2">
      <c r="A13" s="2">
        <f t="shared" ref="A13:A33" si="0">A12+2</f>
        <v>5</v>
      </c>
      <c r="B13" s="27" t="s">
        <v>16</v>
      </c>
      <c r="C13" s="35">
        <v>1080</v>
      </c>
      <c r="D13" s="23">
        <v>1</v>
      </c>
      <c r="E13" s="18">
        <v>20</v>
      </c>
      <c r="F13" s="33">
        <f>C13+(J12/2)</f>
        <v>4220</v>
      </c>
      <c r="G13" s="33"/>
      <c r="H13" s="18"/>
      <c r="I13" s="23"/>
      <c r="J13" s="35"/>
      <c r="K13" s="60"/>
      <c r="L13" s="5">
        <f t="shared" ref="L13:L33" si="1">L12+2</f>
        <v>6</v>
      </c>
    </row>
    <row r="14" spans="1:12" x14ac:dyDescent="0.2">
      <c r="A14" s="2">
        <f t="shared" si="0"/>
        <v>7</v>
      </c>
      <c r="B14" s="25" t="s">
        <v>19</v>
      </c>
      <c r="C14" s="35">
        <v>300</v>
      </c>
      <c r="D14" s="23">
        <v>1</v>
      </c>
      <c r="E14" s="18">
        <v>20</v>
      </c>
      <c r="F14" s="32"/>
      <c r="G14" s="32">
        <f>C14+J14</f>
        <v>800</v>
      </c>
      <c r="H14" s="18">
        <v>20</v>
      </c>
      <c r="I14" s="23">
        <v>1</v>
      </c>
      <c r="J14" s="35">
        <v>500</v>
      </c>
      <c r="K14" s="34" t="s">
        <v>19</v>
      </c>
      <c r="L14" s="5">
        <f t="shared" si="1"/>
        <v>8</v>
      </c>
    </row>
    <row r="15" spans="1:12" x14ac:dyDescent="0.2">
      <c r="A15" s="2">
        <f t="shared" si="0"/>
        <v>9</v>
      </c>
      <c r="B15" s="25" t="s">
        <v>19</v>
      </c>
      <c r="C15" s="35">
        <v>300</v>
      </c>
      <c r="D15" s="23">
        <v>1</v>
      </c>
      <c r="E15" s="18">
        <v>20</v>
      </c>
      <c r="F15" s="33">
        <f>C15+J15</f>
        <v>800</v>
      </c>
      <c r="G15" s="33"/>
      <c r="H15" s="18">
        <v>20</v>
      </c>
      <c r="I15" s="23">
        <v>1</v>
      </c>
      <c r="J15" s="35">
        <v>500</v>
      </c>
      <c r="K15" s="34" t="s">
        <v>19</v>
      </c>
      <c r="L15" s="5">
        <f t="shared" si="1"/>
        <v>10</v>
      </c>
    </row>
    <row r="16" spans="1:12" x14ac:dyDescent="0.2">
      <c r="A16" s="2">
        <f t="shared" si="0"/>
        <v>11</v>
      </c>
      <c r="B16" s="61" t="s">
        <v>20</v>
      </c>
      <c r="C16" s="35">
        <v>8000</v>
      </c>
      <c r="D16" s="23">
        <v>2</v>
      </c>
      <c r="E16" s="18">
        <v>40</v>
      </c>
      <c r="F16" s="32"/>
      <c r="G16" s="32">
        <f>($C$16/2)+($J$16/2)</f>
        <v>4345.5</v>
      </c>
      <c r="H16" s="18">
        <v>20</v>
      </c>
      <c r="I16" s="23">
        <v>2</v>
      </c>
      <c r="J16" s="35">
        <v>691</v>
      </c>
      <c r="K16" s="27" t="s">
        <v>21</v>
      </c>
      <c r="L16" s="5">
        <f t="shared" si="1"/>
        <v>12</v>
      </c>
    </row>
    <row r="17" spans="1:12" x14ac:dyDescent="0.2">
      <c r="A17" s="2">
        <f t="shared" si="0"/>
        <v>13</v>
      </c>
      <c r="B17" s="62"/>
      <c r="C17" s="35"/>
      <c r="D17" s="23"/>
      <c r="E17" s="18"/>
      <c r="F17" s="33">
        <f>($C$16/2)+($J$16/2)</f>
        <v>4345.5</v>
      </c>
      <c r="G17" s="33"/>
      <c r="H17" s="18"/>
      <c r="I17" s="23"/>
      <c r="J17" s="35"/>
      <c r="K17" s="27"/>
      <c r="L17" s="5">
        <f t="shared" si="1"/>
        <v>14</v>
      </c>
    </row>
    <row r="18" spans="1:12" x14ac:dyDescent="0.2">
      <c r="A18" s="2">
        <f t="shared" si="0"/>
        <v>15</v>
      </c>
      <c r="B18" s="24"/>
      <c r="C18" s="35"/>
      <c r="D18" s="23"/>
      <c r="E18" s="18"/>
      <c r="F18" s="32"/>
      <c r="G18" s="32" t="str">
        <f>IF(D18+I18=0,"",D18+I18)</f>
        <v/>
      </c>
      <c r="H18" s="18"/>
      <c r="I18" s="23"/>
      <c r="J18" s="35"/>
      <c r="K18" s="27"/>
      <c r="L18" s="5">
        <f t="shared" si="1"/>
        <v>16</v>
      </c>
    </row>
    <row r="19" spans="1:12" x14ac:dyDescent="0.2">
      <c r="A19" s="2">
        <f t="shared" si="0"/>
        <v>17</v>
      </c>
      <c r="B19" s="24"/>
      <c r="C19" s="35"/>
      <c r="D19" s="23"/>
      <c r="E19" s="18"/>
      <c r="F19" s="33" t="str">
        <f>IF(D19+I19=0,"",D19+I19)</f>
        <v/>
      </c>
      <c r="G19" s="33"/>
      <c r="H19" s="18"/>
      <c r="I19" s="23"/>
      <c r="J19" s="35"/>
      <c r="K19" s="27"/>
      <c r="L19" s="5">
        <f t="shared" si="1"/>
        <v>18</v>
      </c>
    </row>
    <row r="20" spans="1:12" x14ac:dyDescent="0.2">
      <c r="A20" s="2">
        <f t="shared" si="0"/>
        <v>19</v>
      </c>
      <c r="B20" s="24"/>
      <c r="C20" s="35"/>
      <c r="D20" s="23"/>
      <c r="E20" s="18"/>
      <c r="F20" s="32"/>
      <c r="G20" s="32" t="str">
        <f>IF(D20+I20=0,"",D20+I20)</f>
        <v/>
      </c>
      <c r="H20" s="18"/>
      <c r="I20" s="23"/>
      <c r="J20" s="35"/>
      <c r="K20" s="27"/>
      <c r="L20" s="5">
        <f t="shared" si="1"/>
        <v>20</v>
      </c>
    </row>
    <row r="21" spans="1:12" x14ac:dyDescent="0.2">
      <c r="A21" s="2">
        <f t="shared" si="0"/>
        <v>21</v>
      </c>
      <c r="B21" s="24"/>
      <c r="C21" s="35"/>
      <c r="D21" s="23"/>
      <c r="E21" s="18"/>
      <c r="F21" s="33" t="str">
        <f>IF(D21+I21=0,"",D21+I21)</f>
        <v/>
      </c>
      <c r="G21" s="33"/>
      <c r="H21" s="18"/>
      <c r="I21" s="23"/>
      <c r="J21" s="35"/>
      <c r="K21" s="27"/>
      <c r="L21" s="5">
        <f t="shared" si="1"/>
        <v>22</v>
      </c>
    </row>
    <row r="22" spans="1:12" x14ac:dyDescent="0.2">
      <c r="A22" s="2">
        <f t="shared" si="0"/>
        <v>23</v>
      </c>
      <c r="B22" s="24"/>
      <c r="C22" s="35"/>
      <c r="D22" s="23"/>
      <c r="E22" s="18"/>
      <c r="F22" s="32"/>
      <c r="G22" s="32" t="str">
        <f>IF(D22+I22=0,"",D22+I22)</f>
        <v/>
      </c>
      <c r="H22" s="18"/>
      <c r="I22" s="23"/>
      <c r="J22" s="35"/>
      <c r="K22" s="27"/>
      <c r="L22" s="5">
        <f t="shared" si="1"/>
        <v>24</v>
      </c>
    </row>
    <row r="23" spans="1:12" x14ac:dyDescent="0.2">
      <c r="A23" s="2">
        <f t="shared" si="0"/>
        <v>25</v>
      </c>
      <c r="B23" s="24"/>
      <c r="C23" s="35"/>
      <c r="D23" s="23"/>
      <c r="E23" s="18"/>
      <c r="F23" s="33" t="str">
        <f>IF(D23+I23=0,"",D23+I23)</f>
        <v/>
      </c>
      <c r="G23" s="33"/>
      <c r="H23" s="18"/>
      <c r="I23" s="23"/>
      <c r="J23" s="35"/>
      <c r="K23" s="27"/>
      <c r="L23" s="5">
        <f t="shared" si="1"/>
        <v>26</v>
      </c>
    </row>
    <row r="24" spans="1:12" x14ac:dyDescent="0.2">
      <c r="A24" s="2">
        <f t="shared" si="0"/>
        <v>27</v>
      </c>
      <c r="B24" s="24"/>
      <c r="C24" s="35"/>
      <c r="D24" s="23"/>
      <c r="E24" s="18"/>
      <c r="F24" s="32"/>
      <c r="G24" s="32" t="str">
        <f>IF(D24+I24=0,"",D24+I24)</f>
        <v/>
      </c>
      <c r="H24" s="18"/>
      <c r="I24" s="23"/>
      <c r="J24" s="35"/>
      <c r="K24" s="27"/>
      <c r="L24" s="5">
        <f t="shared" si="1"/>
        <v>28</v>
      </c>
    </row>
    <row r="25" spans="1:12" x14ac:dyDescent="0.2">
      <c r="A25" s="2">
        <f t="shared" si="0"/>
        <v>29</v>
      </c>
      <c r="B25" s="24"/>
      <c r="C25" s="35"/>
      <c r="D25" s="23"/>
      <c r="E25" s="18"/>
      <c r="F25" s="33" t="str">
        <f>IF(D25+I25=0,"",D25+I25)</f>
        <v/>
      </c>
      <c r="G25" s="33"/>
      <c r="H25" s="18"/>
      <c r="I25" s="23"/>
      <c r="J25" s="35"/>
      <c r="K25" s="27"/>
      <c r="L25" s="5">
        <f t="shared" si="1"/>
        <v>30</v>
      </c>
    </row>
    <row r="26" spans="1:12" x14ac:dyDescent="0.2">
      <c r="A26" s="2">
        <f t="shared" si="0"/>
        <v>31</v>
      </c>
      <c r="B26" s="24"/>
      <c r="C26" s="35"/>
      <c r="D26" s="23"/>
      <c r="E26" s="18"/>
      <c r="F26" s="32"/>
      <c r="G26" s="32" t="str">
        <f>IF(D26+I26=0,"",D26+I26)</f>
        <v/>
      </c>
      <c r="H26" s="18"/>
      <c r="I26" s="23"/>
      <c r="J26" s="35"/>
      <c r="K26" s="27"/>
      <c r="L26" s="5">
        <f t="shared" si="1"/>
        <v>32</v>
      </c>
    </row>
    <row r="27" spans="1:12" x14ac:dyDescent="0.2">
      <c r="A27" s="2">
        <f t="shared" si="0"/>
        <v>33</v>
      </c>
      <c r="B27" s="24"/>
      <c r="C27" s="35"/>
      <c r="D27" s="23"/>
      <c r="E27" s="18"/>
      <c r="F27" s="33" t="str">
        <f>IF(D27+I27=0,"",D27+I27)</f>
        <v/>
      </c>
      <c r="G27" s="33"/>
      <c r="H27" s="18"/>
      <c r="I27" s="23"/>
      <c r="J27" s="35"/>
      <c r="K27" s="27"/>
      <c r="L27" s="5">
        <f t="shared" si="1"/>
        <v>34</v>
      </c>
    </row>
    <row r="28" spans="1:12" x14ac:dyDescent="0.2">
      <c r="A28" s="2">
        <f t="shared" si="0"/>
        <v>35</v>
      </c>
      <c r="B28" s="24"/>
      <c r="C28" s="35"/>
      <c r="D28" s="23"/>
      <c r="E28" s="18"/>
      <c r="F28" s="32"/>
      <c r="G28" s="32" t="str">
        <f>IF(D28+I28=0,"",D28+I28)</f>
        <v/>
      </c>
      <c r="H28" s="18"/>
      <c r="I28" s="23"/>
      <c r="J28" s="35"/>
      <c r="K28" s="27"/>
      <c r="L28" s="5">
        <f t="shared" si="1"/>
        <v>36</v>
      </c>
    </row>
    <row r="29" spans="1:12" x14ac:dyDescent="0.2">
      <c r="A29" s="2">
        <f t="shared" si="0"/>
        <v>37</v>
      </c>
      <c r="B29" s="24"/>
      <c r="C29" s="35"/>
      <c r="D29" s="23"/>
      <c r="E29" s="18"/>
      <c r="F29" s="33" t="str">
        <f>IF(D29+I29=0,"",D29+I29)</f>
        <v/>
      </c>
      <c r="G29" s="33"/>
      <c r="H29" s="18"/>
      <c r="I29" s="23"/>
      <c r="J29" s="35"/>
      <c r="K29" s="27"/>
      <c r="L29" s="5">
        <f t="shared" si="1"/>
        <v>38</v>
      </c>
    </row>
    <row r="30" spans="1:12" x14ac:dyDescent="0.2">
      <c r="A30" s="2">
        <f t="shared" si="0"/>
        <v>39</v>
      </c>
      <c r="B30" s="24"/>
      <c r="C30" s="35"/>
      <c r="D30" s="23"/>
      <c r="E30" s="18"/>
      <c r="F30" s="32"/>
      <c r="G30" s="32" t="str">
        <f>IF(D30+I30=0,"",D30+I30)</f>
        <v/>
      </c>
      <c r="H30" s="18"/>
      <c r="I30" s="23"/>
      <c r="J30" s="35"/>
      <c r="K30" s="27"/>
      <c r="L30" s="5">
        <f t="shared" si="1"/>
        <v>40</v>
      </c>
    </row>
    <row r="31" spans="1:12" x14ac:dyDescent="0.2">
      <c r="A31" s="2">
        <f t="shared" si="0"/>
        <v>41</v>
      </c>
      <c r="B31" s="24"/>
      <c r="C31" s="35"/>
      <c r="D31" s="23"/>
      <c r="E31" s="18"/>
      <c r="F31" s="33" t="str">
        <f>IF(D31+I31=0,"",D31+I31)</f>
        <v/>
      </c>
      <c r="G31" s="33"/>
      <c r="H31" s="18"/>
      <c r="I31" s="23"/>
      <c r="J31" s="35"/>
      <c r="K31" s="27"/>
      <c r="L31" s="5">
        <f t="shared" si="1"/>
        <v>42</v>
      </c>
    </row>
    <row r="32" spans="1:12" x14ac:dyDescent="0.2">
      <c r="A32" s="2">
        <f t="shared" si="0"/>
        <v>43</v>
      </c>
      <c r="B32" s="24"/>
      <c r="C32" s="35"/>
      <c r="D32" s="23"/>
      <c r="E32" s="18"/>
      <c r="F32" s="32"/>
      <c r="G32" s="32" t="str">
        <f>IF(D32+I32=0,"",D32+I32)</f>
        <v/>
      </c>
      <c r="H32" s="18"/>
      <c r="I32" s="23"/>
      <c r="J32" s="35"/>
      <c r="K32" s="27"/>
      <c r="L32" s="5">
        <f t="shared" si="1"/>
        <v>44</v>
      </c>
    </row>
    <row r="33" spans="1:12" x14ac:dyDescent="0.2">
      <c r="A33" s="2">
        <f t="shared" si="0"/>
        <v>45</v>
      </c>
      <c r="B33" s="24"/>
      <c r="C33" s="35"/>
      <c r="D33" s="23"/>
      <c r="E33" s="18"/>
      <c r="F33" s="33" t="str">
        <f>IF(D33+I33=0,"",D33+I33)</f>
        <v/>
      </c>
      <c r="G33" s="33"/>
      <c r="H33" s="18"/>
      <c r="I33" s="23"/>
      <c r="J33" s="35"/>
      <c r="K33" s="27"/>
      <c r="L33" s="5">
        <f t="shared" si="1"/>
        <v>46</v>
      </c>
    </row>
    <row r="34" spans="1:12" x14ac:dyDescent="0.2">
      <c r="A34" s="3"/>
      <c r="B34" s="12"/>
      <c r="C34" s="11"/>
      <c r="D34" s="11"/>
      <c r="E34" s="11"/>
      <c r="F34" s="22">
        <f>SUM(F11:F33)</f>
        <v>12245.5</v>
      </c>
      <c r="G34" s="22">
        <f>SUM(G11:G33)</f>
        <v>9365.5</v>
      </c>
      <c r="H34" s="11"/>
      <c r="I34" s="11"/>
      <c r="J34" s="11"/>
      <c r="K34" s="13"/>
      <c r="L34" s="14"/>
    </row>
    <row r="35" spans="1:12" x14ac:dyDescent="0.2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10"/>
    </row>
    <row r="36" spans="1:12" x14ac:dyDescent="0.2">
      <c r="A36" s="46" t="s">
        <v>22</v>
      </c>
      <c r="B36" s="52"/>
      <c r="C36" s="63" t="s">
        <v>23</v>
      </c>
      <c r="D36" s="64"/>
      <c r="E36" s="63" t="s">
        <v>24</v>
      </c>
      <c r="F36" s="64"/>
      <c r="G36" s="46" t="s">
        <v>25</v>
      </c>
      <c r="H36" s="52"/>
      <c r="I36" s="46" t="s">
        <v>26</v>
      </c>
      <c r="J36" s="47"/>
      <c r="K36" s="48"/>
      <c r="L36" s="49"/>
    </row>
    <row r="37" spans="1:12" x14ac:dyDescent="0.2">
      <c r="A37" s="53"/>
      <c r="B37" s="43"/>
      <c r="C37" s="40"/>
      <c r="D37" s="41"/>
      <c r="E37" s="44"/>
      <c r="F37" s="45"/>
      <c r="G37" s="54" t="str">
        <f>IF(C37*E37=0,"",C37*E37)</f>
        <v/>
      </c>
      <c r="H37" s="55"/>
      <c r="I37" s="54"/>
      <c r="J37" s="56"/>
      <c r="K37" s="53"/>
      <c r="L37" s="43"/>
    </row>
    <row r="38" spans="1:12" ht="12.75" customHeight="1" x14ac:dyDescent="0.2">
      <c r="A38" s="42" t="s">
        <v>27</v>
      </c>
      <c r="B38" s="43"/>
      <c r="C38" s="40">
        <f>SUM(C14,C15,J14,J15)</f>
        <v>1600</v>
      </c>
      <c r="D38" s="41"/>
      <c r="E38" s="44">
        <v>1</v>
      </c>
      <c r="F38" s="45"/>
      <c r="G38" s="54">
        <f t="shared" ref="G38:G46" si="2">IF(C38*E38=0,"",C38*E38)</f>
        <v>1600</v>
      </c>
      <c r="H38" s="55"/>
      <c r="I38" s="38">
        <f>IF(SUM(C37:D46)=0,"",SUM(C37:D46))</f>
        <v>21611</v>
      </c>
      <c r="J38" s="39"/>
      <c r="K38" s="28" t="s">
        <v>28</v>
      </c>
      <c r="L38" s="29"/>
    </row>
    <row r="39" spans="1:12" x14ac:dyDescent="0.2">
      <c r="A39" s="42" t="s">
        <v>29</v>
      </c>
      <c r="B39" s="43"/>
      <c r="C39" s="40">
        <f>SUM(C11,C12,C13)</f>
        <v>3240</v>
      </c>
      <c r="D39" s="41"/>
      <c r="E39" s="44">
        <v>0.5</v>
      </c>
      <c r="F39" s="45"/>
      <c r="G39" s="54">
        <f t="shared" si="2"/>
        <v>1620</v>
      </c>
      <c r="H39" s="55"/>
      <c r="I39" s="38">
        <f>IF(SUM(G37:H46)=0,"",SUM(G37:H46))</f>
        <v>15991</v>
      </c>
      <c r="J39" s="39"/>
      <c r="K39" s="28" t="s">
        <v>30</v>
      </c>
      <c r="L39" s="29"/>
    </row>
    <row r="40" spans="1:12" ht="12.75" customHeight="1" x14ac:dyDescent="0.2">
      <c r="A40" s="42" t="s">
        <v>31</v>
      </c>
      <c r="B40" s="43"/>
      <c r="C40" s="40">
        <f>SUM(J11,J12)</f>
        <v>8080</v>
      </c>
      <c r="D40" s="41"/>
      <c r="E40" s="44">
        <v>1</v>
      </c>
      <c r="F40" s="45"/>
      <c r="G40" s="54">
        <f t="shared" si="2"/>
        <v>8080</v>
      </c>
      <c r="H40" s="55"/>
      <c r="I40" s="38">
        <f>IF(SUM(I38)=0,"",I38/240)</f>
        <v>90.045833333333334</v>
      </c>
      <c r="J40" s="39"/>
      <c r="K40" s="28" t="s">
        <v>32</v>
      </c>
      <c r="L40" s="29"/>
    </row>
    <row r="41" spans="1:12" ht="12.75" customHeight="1" x14ac:dyDescent="0.2">
      <c r="A41" s="42" t="s">
        <v>20</v>
      </c>
      <c r="B41" s="43"/>
      <c r="C41" s="40">
        <f>SUM(C16)</f>
        <v>8000</v>
      </c>
      <c r="D41" s="41"/>
      <c r="E41" s="44">
        <v>0.5</v>
      </c>
      <c r="F41" s="45"/>
      <c r="G41" s="54">
        <f t="shared" si="2"/>
        <v>4000</v>
      </c>
      <c r="H41" s="55"/>
      <c r="I41" s="38">
        <f>IF(SUM(I39)=0,"",I39/240)</f>
        <v>66.629166666666663</v>
      </c>
      <c r="J41" s="39"/>
      <c r="K41" s="28" t="s">
        <v>33</v>
      </c>
      <c r="L41" s="29"/>
    </row>
    <row r="42" spans="1:12" x14ac:dyDescent="0.2">
      <c r="A42" s="42" t="s">
        <v>34</v>
      </c>
      <c r="B42" s="43"/>
      <c r="C42" s="40"/>
      <c r="D42" s="41"/>
      <c r="E42" s="44">
        <v>0.5</v>
      </c>
      <c r="F42" s="45"/>
      <c r="G42" s="54" t="str">
        <f t="shared" si="2"/>
        <v/>
      </c>
      <c r="H42" s="55"/>
      <c r="I42" s="38"/>
      <c r="J42" s="39"/>
      <c r="K42" s="28"/>
      <c r="L42" s="29"/>
    </row>
    <row r="43" spans="1:12" x14ac:dyDescent="0.2">
      <c r="A43" s="42" t="s">
        <v>35</v>
      </c>
      <c r="B43" s="43"/>
      <c r="C43" s="40">
        <f>SUM(J16)</f>
        <v>691</v>
      </c>
      <c r="D43" s="41"/>
      <c r="E43" s="44">
        <v>1</v>
      </c>
      <c r="F43" s="45"/>
      <c r="G43" s="54">
        <f>IF(C43*E43=0,"",C43*E43)</f>
        <v>691</v>
      </c>
      <c r="H43" s="55"/>
      <c r="I43" s="38"/>
      <c r="J43" s="39"/>
      <c r="K43" s="28"/>
      <c r="L43" s="29"/>
    </row>
    <row r="44" spans="1:12" x14ac:dyDescent="0.2">
      <c r="A44" s="42" t="s">
        <v>36</v>
      </c>
      <c r="B44" s="43"/>
      <c r="C44" s="40"/>
      <c r="D44" s="41"/>
      <c r="E44" s="44"/>
      <c r="F44" s="45"/>
      <c r="G44" s="54" t="str">
        <f>IF(C44*E44=0,"",C44*E44)</f>
        <v/>
      </c>
      <c r="H44" s="55"/>
      <c r="I44" s="38"/>
      <c r="J44" s="39"/>
      <c r="K44" s="28"/>
      <c r="L44" s="29"/>
    </row>
    <row r="45" spans="1:12" x14ac:dyDescent="0.2">
      <c r="A45" s="57"/>
      <c r="B45" s="58"/>
      <c r="C45" s="40"/>
      <c r="D45" s="41"/>
      <c r="E45" s="44"/>
      <c r="F45" s="45"/>
      <c r="G45" s="54" t="str">
        <f t="shared" si="2"/>
        <v/>
      </c>
      <c r="H45" s="55"/>
      <c r="I45" s="38"/>
      <c r="J45" s="39"/>
      <c r="K45" s="28"/>
      <c r="L45" s="29"/>
    </row>
    <row r="46" spans="1:12" x14ac:dyDescent="0.2">
      <c r="A46" s="57"/>
      <c r="B46" s="58"/>
      <c r="C46" s="40"/>
      <c r="D46" s="41"/>
      <c r="E46" s="44"/>
      <c r="F46" s="45"/>
      <c r="G46" s="54" t="str">
        <f t="shared" si="2"/>
        <v/>
      </c>
      <c r="H46" s="55"/>
      <c r="I46" s="38"/>
      <c r="J46" s="39"/>
      <c r="K46" s="28"/>
      <c r="L46" s="29"/>
    </row>
  </sheetData>
  <sheetProtection selectLockedCells="1"/>
  <mergeCells count="62">
    <mergeCell ref="K12:K13"/>
    <mergeCell ref="B16:B17"/>
    <mergeCell ref="C36:D36"/>
    <mergeCell ref="E36:F36"/>
    <mergeCell ref="G36:H36"/>
    <mergeCell ref="A46:B46"/>
    <mergeCell ref="C37:D37"/>
    <mergeCell ref="C38:D38"/>
    <mergeCell ref="C39:D39"/>
    <mergeCell ref="C40:D40"/>
    <mergeCell ref="C41:D41"/>
    <mergeCell ref="A37:B37"/>
    <mergeCell ref="A38:B38"/>
    <mergeCell ref="A39:B39"/>
    <mergeCell ref="A40:B40"/>
    <mergeCell ref="C44:D44"/>
    <mergeCell ref="C45:D45"/>
    <mergeCell ref="C46:D46"/>
    <mergeCell ref="A44:B44"/>
    <mergeCell ref="A45:B45"/>
    <mergeCell ref="E46:F46"/>
    <mergeCell ref="G37:H37"/>
    <mergeCell ref="G38:H38"/>
    <mergeCell ref="G39:H39"/>
    <mergeCell ref="G40:H40"/>
    <mergeCell ref="G41:H41"/>
    <mergeCell ref="E37:F37"/>
    <mergeCell ref="E38:F38"/>
    <mergeCell ref="E39:F39"/>
    <mergeCell ref="E40:F40"/>
    <mergeCell ref="E41:F41"/>
    <mergeCell ref="E44:F44"/>
    <mergeCell ref="E45:F45"/>
    <mergeCell ref="I44:J44"/>
    <mergeCell ref="I45:J45"/>
    <mergeCell ref="I46:J46"/>
    <mergeCell ref="K37:L37"/>
    <mergeCell ref="G42:H42"/>
    <mergeCell ref="G43:H43"/>
    <mergeCell ref="G44:H44"/>
    <mergeCell ref="G45:H45"/>
    <mergeCell ref="G46:H46"/>
    <mergeCell ref="I37:J37"/>
    <mergeCell ref="I39:J39"/>
    <mergeCell ref="I40:J40"/>
    <mergeCell ref="I41:J41"/>
    <mergeCell ref="I2:J2"/>
    <mergeCell ref="I4:J4"/>
    <mergeCell ref="I38:J38"/>
    <mergeCell ref="C43:D43"/>
    <mergeCell ref="A41:B41"/>
    <mergeCell ref="I42:J42"/>
    <mergeCell ref="I43:J43"/>
    <mergeCell ref="E42:F42"/>
    <mergeCell ref="E43:F43"/>
    <mergeCell ref="C42:D42"/>
    <mergeCell ref="A42:B42"/>
    <mergeCell ref="A43:B43"/>
    <mergeCell ref="I36:L36"/>
    <mergeCell ref="A10:B10"/>
    <mergeCell ref="K10:L10"/>
    <mergeCell ref="A36:B36"/>
  </mergeCells>
  <printOptions horizontalCentered="1" verticalCentered="1"/>
  <pageMargins left="0.25" right="0.25" top="0.75" bottom="0.75" header="0.3" footer="0.3"/>
  <pageSetup paperSize="5" scale="8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5A4E92A-081F-432A-A861-114D2728E81C}">
          <x14:formula1>
            <xm:f>'INPUT DATA'!$A$2</xm:f>
          </x14:formula1>
          <xm:sqref>G6</xm:sqref>
        </x14:dataValidation>
        <x14:dataValidation type="list" allowBlank="1" showInputMessage="1" showErrorMessage="1" xr:uid="{5D439E47-DF48-45C7-9BFF-EFA49D3E3858}">
          <x14:formula1>
            <xm:f>'INPUT DATA'!$C$15:$C$31</xm:f>
          </x14:formula1>
          <xm:sqref>G4</xm:sqref>
        </x14:dataValidation>
        <x14:dataValidation type="list" allowBlank="1" showInputMessage="1" showErrorMessage="1" xr:uid="{C62B2A6D-E2F7-44E0-9508-B90FCD8E8036}">
          <x14:formula1>
            <xm:f>'INPUT DATA'!$C$2:$C$20</xm:f>
          </x14:formula1>
          <xm:sqref>E11:E33 H11:H33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251EC-E14B-42B8-9DEB-533007C1A6B0}">
  <sheetPr>
    <pageSetUpPr fitToPage="1"/>
  </sheetPr>
  <dimension ref="A1:M44"/>
  <sheetViews>
    <sheetView zoomScale="80" zoomScaleNormal="80" workbookViewId="0">
      <selection activeCell="L2" sqref="L2:L6"/>
    </sheetView>
  </sheetViews>
  <sheetFormatPr defaultRowHeight="12.75" x14ac:dyDescent="0.2"/>
  <cols>
    <col min="1" max="1" width="5.33203125" customWidth="1"/>
    <col min="2" max="2" width="37.6640625" customWidth="1"/>
    <col min="3" max="3" width="14.83203125" customWidth="1"/>
    <col min="4" max="4" width="9.1640625" bestFit="1" customWidth="1"/>
    <col min="6" max="8" width="16.83203125" customWidth="1"/>
    <col min="9" max="10" width="9.33203125" customWidth="1"/>
    <col min="11" max="11" width="13.83203125" customWidth="1"/>
    <col min="12" max="12" width="35.33203125" customWidth="1"/>
    <col min="13" max="13" width="5.33203125" customWidth="1"/>
  </cols>
  <sheetData>
    <row r="1" spans="1:13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</row>
    <row r="2" spans="1:13" x14ac:dyDescent="0.2">
      <c r="A2" s="9"/>
      <c r="B2" s="4"/>
      <c r="C2" s="4"/>
      <c r="D2" s="4"/>
      <c r="E2" s="4"/>
      <c r="F2" s="4" t="s">
        <v>0</v>
      </c>
      <c r="G2" s="19">
        <v>1</v>
      </c>
      <c r="H2" s="21"/>
      <c r="J2" s="37" t="s">
        <v>1</v>
      </c>
      <c r="K2" s="37"/>
      <c r="L2" s="20" t="s">
        <v>2</v>
      </c>
      <c r="M2" s="10"/>
    </row>
    <row r="3" spans="1:13" x14ac:dyDescent="0.2">
      <c r="A3" s="9"/>
      <c r="B3" s="4"/>
      <c r="C3" s="4"/>
      <c r="D3" s="4"/>
      <c r="E3" s="4"/>
      <c r="F3" s="4"/>
      <c r="G3" s="11"/>
      <c r="H3" s="11"/>
      <c r="K3" s="4"/>
      <c r="L3" s="4"/>
      <c r="M3" s="10"/>
    </row>
    <row r="4" spans="1:13" x14ac:dyDescent="0.2">
      <c r="A4" s="9"/>
      <c r="B4" s="4"/>
      <c r="C4" s="4"/>
      <c r="D4" s="4"/>
      <c r="E4" s="4"/>
      <c r="F4" s="4" t="s">
        <v>3</v>
      </c>
      <c r="G4" s="19">
        <v>200</v>
      </c>
      <c r="H4" s="21"/>
      <c r="J4" s="37" t="s">
        <v>4</v>
      </c>
      <c r="K4" s="37"/>
      <c r="L4" s="20" t="s">
        <v>5</v>
      </c>
      <c r="M4" s="10"/>
    </row>
    <row r="5" spans="1:13" x14ac:dyDescent="0.2">
      <c r="A5" s="9"/>
      <c r="B5" s="4"/>
      <c r="C5" s="4"/>
      <c r="D5" s="4"/>
      <c r="E5" s="4"/>
      <c r="F5" s="4"/>
      <c r="G5" s="11"/>
      <c r="H5" s="11"/>
      <c r="I5" s="4"/>
      <c r="J5" s="4"/>
      <c r="K5" s="4"/>
      <c r="L5" s="4"/>
      <c r="M5" s="10"/>
    </row>
    <row r="6" spans="1:13" x14ac:dyDescent="0.2">
      <c r="A6" s="9"/>
      <c r="B6" s="4"/>
      <c r="C6" s="4"/>
      <c r="D6" s="4"/>
      <c r="E6" s="4"/>
      <c r="F6" s="4" t="s">
        <v>6</v>
      </c>
      <c r="G6" s="1" t="s">
        <v>37</v>
      </c>
      <c r="H6" s="11"/>
      <c r="I6" s="4"/>
      <c r="J6" s="4"/>
      <c r="K6" s="4"/>
      <c r="L6" s="20" t="s">
        <v>8</v>
      </c>
      <c r="M6" s="10"/>
    </row>
    <row r="7" spans="1:13" x14ac:dyDescent="0.2">
      <c r="A7" s="9"/>
      <c r="B7" s="4"/>
      <c r="C7" s="4"/>
      <c r="D7" s="4"/>
      <c r="E7" s="4"/>
      <c r="F7" s="4"/>
      <c r="G7" s="11"/>
      <c r="H7" s="11"/>
      <c r="I7" s="4"/>
      <c r="J7" s="4"/>
      <c r="K7" s="4"/>
      <c r="L7" s="4"/>
      <c r="M7" s="10"/>
    </row>
    <row r="8" spans="1:13" x14ac:dyDescent="0.2">
      <c r="A8" s="9"/>
      <c r="B8" s="4"/>
      <c r="C8" s="4"/>
      <c r="D8" s="4"/>
      <c r="E8" s="4"/>
      <c r="F8" s="4" t="s">
        <v>9</v>
      </c>
      <c r="G8" s="1">
        <v>3</v>
      </c>
      <c r="H8" s="11"/>
      <c r="I8" s="4"/>
      <c r="J8" s="4"/>
      <c r="K8" s="4"/>
      <c r="L8" s="4"/>
      <c r="M8" s="10"/>
    </row>
    <row r="9" spans="1:13" x14ac:dyDescent="0.2">
      <c r="A9" s="9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0"/>
    </row>
    <row r="10" spans="1:13" ht="25.5" x14ac:dyDescent="0.2">
      <c r="A10" s="50" t="s">
        <v>10</v>
      </c>
      <c r="B10" s="51"/>
      <c r="C10" s="15" t="s">
        <v>11</v>
      </c>
      <c r="D10" s="15" t="s">
        <v>12</v>
      </c>
      <c r="E10" s="16" t="s">
        <v>13</v>
      </c>
      <c r="F10" s="17" t="s">
        <v>14</v>
      </c>
      <c r="G10" s="17" t="s">
        <v>15</v>
      </c>
      <c r="H10" s="17" t="s">
        <v>38</v>
      </c>
      <c r="I10" s="16" t="s">
        <v>13</v>
      </c>
      <c r="J10" s="16" t="s">
        <v>12</v>
      </c>
      <c r="K10" s="15" t="s">
        <v>11</v>
      </c>
      <c r="L10" s="50" t="s">
        <v>10</v>
      </c>
      <c r="M10" s="51"/>
    </row>
    <row r="11" spans="1:13" x14ac:dyDescent="0.2">
      <c r="A11" s="2">
        <v>1</v>
      </c>
      <c r="B11" s="59" t="s">
        <v>39</v>
      </c>
      <c r="C11" s="23">
        <v>5040</v>
      </c>
      <c r="D11" s="23">
        <v>3</v>
      </c>
      <c r="E11" s="18">
        <v>20</v>
      </c>
      <c r="F11" s="33">
        <f>($C$11/3)+($K$11/3)</f>
        <v>4346.6666666666661</v>
      </c>
      <c r="G11" s="33"/>
      <c r="H11" s="33"/>
      <c r="I11" s="18">
        <v>30</v>
      </c>
      <c r="J11" s="18">
        <v>3</v>
      </c>
      <c r="K11" s="23">
        <v>8000</v>
      </c>
      <c r="L11" s="59" t="s">
        <v>20</v>
      </c>
      <c r="M11" s="5">
        <v>2</v>
      </c>
    </row>
    <row r="12" spans="1:13" x14ac:dyDescent="0.2">
      <c r="A12" s="2">
        <f>A11+2</f>
        <v>3</v>
      </c>
      <c r="B12" s="68"/>
      <c r="C12" s="23"/>
      <c r="D12" s="23"/>
      <c r="E12" s="18"/>
      <c r="F12" s="32"/>
      <c r="G12" s="32">
        <f>($C$11/3)+($K$11/3)</f>
        <v>4346.6666666666661</v>
      </c>
      <c r="H12" s="32"/>
      <c r="I12" s="18"/>
      <c r="J12" s="18"/>
      <c r="K12" s="23"/>
      <c r="L12" s="68"/>
      <c r="M12" s="5">
        <f>M11+2</f>
        <v>4</v>
      </c>
    </row>
    <row r="13" spans="1:13" x14ac:dyDescent="0.2">
      <c r="A13" s="2">
        <f t="shared" ref="A13:A31" si="0">A12+2</f>
        <v>5</v>
      </c>
      <c r="B13" s="60"/>
      <c r="C13" s="23"/>
      <c r="D13" s="23"/>
      <c r="E13" s="18"/>
      <c r="F13" s="33"/>
      <c r="G13" s="33"/>
      <c r="H13" s="33">
        <f>($C$11/3)+($K$11/3)</f>
        <v>4346.6666666666661</v>
      </c>
      <c r="I13" s="18"/>
      <c r="J13" s="18"/>
      <c r="K13" s="23"/>
      <c r="L13" s="60"/>
      <c r="M13" s="5">
        <f t="shared" ref="M13:M31" si="1">M12+2</f>
        <v>6</v>
      </c>
    </row>
    <row r="14" spans="1:13" x14ac:dyDescent="0.2">
      <c r="A14" s="2">
        <f t="shared" si="0"/>
        <v>7</v>
      </c>
      <c r="B14" s="27" t="s">
        <v>16</v>
      </c>
      <c r="C14" s="23">
        <v>1080</v>
      </c>
      <c r="D14" s="23">
        <v>1</v>
      </c>
      <c r="E14" s="18">
        <v>20</v>
      </c>
      <c r="F14" s="32">
        <f>C14+K14</f>
        <v>2880</v>
      </c>
      <c r="G14" s="32"/>
      <c r="H14" s="32"/>
      <c r="I14" s="18">
        <v>20</v>
      </c>
      <c r="J14" s="18">
        <v>1</v>
      </c>
      <c r="K14" s="23">
        <v>1800</v>
      </c>
      <c r="L14" s="25" t="s">
        <v>17</v>
      </c>
      <c r="M14" s="5">
        <f t="shared" si="1"/>
        <v>8</v>
      </c>
    </row>
    <row r="15" spans="1:13" x14ac:dyDescent="0.2">
      <c r="A15" s="2">
        <f t="shared" si="0"/>
        <v>9</v>
      </c>
      <c r="B15" s="27" t="s">
        <v>16</v>
      </c>
      <c r="C15" s="23">
        <v>1080</v>
      </c>
      <c r="D15" s="23">
        <v>1</v>
      </c>
      <c r="E15" s="18">
        <v>20</v>
      </c>
      <c r="F15" s="33"/>
      <c r="G15" s="33">
        <f>C15+(K15/2)</f>
        <v>4220</v>
      </c>
      <c r="H15" s="33"/>
      <c r="I15" s="18">
        <v>40</v>
      </c>
      <c r="J15" s="18">
        <v>2</v>
      </c>
      <c r="K15" s="23">
        <v>6280</v>
      </c>
      <c r="L15" s="59" t="s">
        <v>18</v>
      </c>
      <c r="M15" s="5">
        <f t="shared" si="1"/>
        <v>10</v>
      </c>
    </row>
    <row r="16" spans="1:13" x14ac:dyDescent="0.2">
      <c r="A16" s="2">
        <f t="shared" si="0"/>
        <v>11</v>
      </c>
      <c r="B16" s="27" t="s">
        <v>16</v>
      </c>
      <c r="C16" s="23">
        <v>1080</v>
      </c>
      <c r="D16" s="23">
        <v>1</v>
      </c>
      <c r="E16" s="18">
        <v>20</v>
      </c>
      <c r="F16" s="32"/>
      <c r="G16" s="32"/>
      <c r="H16" s="32">
        <f>C16+(K15/2)</f>
        <v>4220</v>
      </c>
      <c r="I16" s="18">
        <v>40</v>
      </c>
      <c r="J16" s="18"/>
      <c r="K16" s="23"/>
      <c r="L16" s="60"/>
      <c r="M16" s="5">
        <f t="shared" si="1"/>
        <v>12</v>
      </c>
    </row>
    <row r="17" spans="1:13" x14ac:dyDescent="0.2">
      <c r="A17" s="2">
        <f t="shared" si="0"/>
        <v>13</v>
      </c>
      <c r="B17" s="25" t="s">
        <v>19</v>
      </c>
      <c r="C17" s="23">
        <v>300</v>
      </c>
      <c r="D17" s="23">
        <v>1</v>
      </c>
      <c r="E17" s="18">
        <v>20</v>
      </c>
      <c r="F17" s="33">
        <f>C17+K17</f>
        <v>800</v>
      </c>
      <c r="G17" s="33"/>
      <c r="H17" s="33"/>
      <c r="I17" s="18">
        <v>20</v>
      </c>
      <c r="J17" s="18">
        <v>1</v>
      </c>
      <c r="K17" s="23">
        <v>500</v>
      </c>
      <c r="L17" s="23" t="s">
        <v>19</v>
      </c>
      <c r="M17" s="5">
        <f t="shared" si="1"/>
        <v>14</v>
      </c>
    </row>
    <row r="18" spans="1:13" x14ac:dyDescent="0.2">
      <c r="A18" s="2">
        <f t="shared" si="0"/>
        <v>15</v>
      </c>
      <c r="B18" s="25" t="s">
        <v>19</v>
      </c>
      <c r="C18" s="23">
        <v>300</v>
      </c>
      <c r="D18" s="23">
        <v>1</v>
      </c>
      <c r="E18" s="18">
        <v>20</v>
      </c>
      <c r="F18" s="32"/>
      <c r="G18" s="32">
        <f>C18+K18</f>
        <v>800</v>
      </c>
      <c r="H18" s="32"/>
      <c r="I18" s="18">
        <v>20</v>
      </c>
      <c r="J18" s="18">
        <v>1</v>
      </c>
      <c r="K18" s="23">
        <v>500</v>
      </c>
      <c r="L18" s="23" t="s">
        <v>19</v>
      </c>
      <c r="M18" s="5">
        <f t="shared" si="1"/>
        <v>16</v>
      </c>
    </row>
    <row r="19" spans="1:13" x14ac:dyDescent="0.2">
      <c r="A19" s="2">
        <f t="shared" si="0"/>
        <v>17</v>
      </c>
      <c r="B19" s="59" t="s">
        <v>40</v>
      </c>
      <c r="C19" s="30">
        <v>10080</v>
      </c>
      <c r="D19" s="23">
        <v>3</v>
      </c>
      <c r="E19" s="18">
        <v>40</v>
      </c>
      <c r="F19" s="33">
        <f>($C$19/3)</f>
        <v>3360</v>
      </c>
      <c r="G19" s="33"/>
      <c r="H19" s="33"/>
      <c r="I19" s="18">
        <v>30</v>
      </c>
      <c r="J19" s="18">
        <v>3</v>
      </c>
      <c r="K19" s="23"/>
      <c r="L19" s="59" t="s">
        <v>41</v>
      </c>
      <c r="M19" s="5">
        <f t="shared" si="1"/>
        <v>18</v>
      </c>
    </row>
    <row r="20" spans="1:13" x14ac:dyDescent="0.2">
      <c r="A20" s="2">
        <f t="shared" si="0"/>
        <v>19</v>
      </c>
      <c r="B20" s="68"/>
      <c r="D20" s="23"/>
      <c r="E20" s="18"/>
      <c r="F20" s="32"/>
      <c r="G20" s="32">
        <f>($C$19/3)</f>
        <v>3360</v>
      </c>
      <c r="H20" s="32"/>
      <c r="I20" s="18"/>
      <c r="J20" s="18"/>
      <c r="K20" s="23"/>
      <c r="L20" s="68"/>
      <c r="M20" s="5">
        <f t="shared" si="1"/>
        <v>20</v>
      </c>
    </row>
    <row r="21" spans="1:13" x14ac:dyDescent="0.2">
      <c r="A21" s="2">
        <f t="shared" si="0"/>
        <v>21</v>
      </c>
      <c r="B21" s="60"/>
      <c r="C21" s="23"/>
      <c r="D21" s="23"/>
      <c r="E21" s="18"/>
      <c r="F21" s="33"/>
      <c r="G21" s="33"/>
      <c r="H21" s="33">
        <f>($C$19/3)</f>
        <v>3360</v>
      </c>
      <c r="I21" s="18"/>
      <c r="J21" s="18"/>
      <c r="K21" s="23"/>
      <c r="L21" s="60"/>
      <c r="M21" s="5">
        <f t="shared" si="1"/>
        <v>22</v>
      </c>
    </row>
    <row r="22" spans="1:13" x14ac:dyDescent="0.2">
      <c r="A22" s="2">
        <f t="shared" si="0"/>
        <v>23</v>
      </c>
      <c r="B22" s="24"/>
      <c r="C22" s="23"/>
      <c r="D22" s="23"/>
      <c r="E22" s="18"/>
      <c r="F22" s="32"/>
      <c r="G22" s="32"/>
      <c r="H22" s="32"/>
      <c r="I22" s="18"/>
      <c r="J22" s="18"/>
      <c r="K22" s="23"/>
      <c r="L22" s="26"/>
      <c r="M22" s="5">
        <f t="shared" si="1"/>
        <v>24</v>
      </c>
    </row>
    <row r="23" spans="1:13" x14ac:dyDescent="0.2">
      <c r="A23" s="2">
        <f t="shared" si="0"/>
        <v>25</v>
      </c>
      <c r="B23" s="24"/>
      <c r="C23" s="23"/>
      <c r="D23" s="23"/>
      <c r="E23" s="18"/>
      <c r="F23" s="33"/>
      <c r="G23" s="33"/>
      <c r="H23" s="33"/>
      <c r="I23" s="18"/>
      <c r="J23" s="18"/>
      <c r="K23" s="23"/>
      <c r="L23" s="26"/>
      <c r="M23" s="5">
        <f t="shared" si="1"/>
        <v>26</v>
      </c>
    </row>
    <row r="24" spans="1:13" x14ac:dyDescent="0.2">
      <c r="A24" s="2">
        <f t="shared" si="0"/>
        <v>27</v>
      </c>
      <c r="B24" s="24"/>
      <c r="C24" s="23"/>
      <c r="D24" s="23"/>
      <c r="E24" s="18"/>
      <c r="F24" s="32"/>
      <c r="G24" s="32"/>
      <c r="H24" s="32"/>
      <c r="I24" s="18"/>
      <c r="J24" s="18"/>
      <c r="K24" s="23"/>
      <c r="L24" s="26"/>
      <c r="M24" s="5">
        <f t="shared" si="1"/>
        <v>28</v>
      </c>
    </row>
    <row r="25" spans="1:13" x14ac:dyDescent="0.2">
      <c r="A25" s="2">
        <f t="shared" si="0"/>
        <v>29</v>
      </c>
      <c r="B25" s="24"/>
      <c r="C25" s="23"/>
      <c r="D25" s="23"/>
      <c r="E25" s="18"/>
      <c r="F25" s="33"/>
      <c r="G25" s="33"/>
      <c r="H25" s="33"/>
      <c r="I25" s="18"/>
      <c r="J25" s="18"/>
      <c r="K25" s="23"/>
      <c r="L25" s="26"/>
      <c r="M25" s="5">
        <f t="shared" si="1"/>
        <v>30</v>
      </c>
    </row>
    <row r="26" spans="1:13" x14ac:dyDescent="0.2">
      <c r="A26" s="2">
        <f t="shared" si="0"/>
        <v>31</v>
      </c>
      <c r="B26" s="24"/>
      <c r="C26" s="23"/>
      <c r="D26" s="23"/>
      <c r="E26" s="18"/>
      <c r="F26" s="32"/>
      <c r="G26" s="32"/>
      <c r="H26" s="32"/>
      <c r="I26" s="18"/>
      <c r="J26" s="18"/>
      <c r="K26" s="23"/>
      <c r="L26" s="26"/>
      <c r="M26" s="5">
        <f t="shared" si="1"/>
        <v>32</v>
      </c>
    </row>
    <row r="27" spans="1:13" x14ac:dyDescent="0.2">
      <c r="A27" s="2">
        <f t="shared" si="0"/>
        <v>33</v>
      </c>
      <c r="B27" s="24"/>
      <c r="C27" s="23"/>
      <c r="D27" s="23"/>
      <c r="E27" s="18"/>
      <c r="F27" s="33"/>
      <c r="G27" s="33"/>
      <c r="H27" s="33"/>
      <c r="I27" s="18"/>
      <c r="J27" s="18"/>
      <c r="K27" s="23"/>
      <c r="L27" s="26"/>
      <c r="M27" s="5">
        <f t="shared" si="1"/>
        <v>34</v>
      </c>
    </row>
    <row r="28" spans="1:13" x14ac:dyDescent="0.2">
      <c r="A28" s="2">
        <f t="shared" si="0"/>
        <v>35</v>
      </c>
      <c r="B28" s="24"/>
      <c r="C28" s="23"/>
      <c r="D28" s="23"/>
      <c r="E28" s="18"/>
      <c r="F28" s="32"/>
      <c r="G28" s="32"/>
      <c r="H28" s="32"/>
      <c r="I28" s="18"/>
      <c r="J28" s="18"/>
      <c r="K28" s="23"/>
      <c r="L28" s="26"/>
      <c r="M28" s="5">
        <f t="shared" si="1"/>
        <v>36</v>
      </c>
    </row>
    <row r="29" spans="1:13" x14ac:dyDescent="0.2">
      <c r="A29" s="2">
        <f t="shared" si="0"/>
        <v>37</v>
      </c>
      <c r="B29" s="24"/>
      <c r="C29" s="23"/>
      <c r="D29" s="23"/>
      <c r="E29" s="18"/>
      <c r="F29" s="33"/>
      <c r="G29" s="33"/>
      <c r="H29" s="33"/>
      <c r="I29" s="18"/>
      <c r="J29" s="18"/>
      <c r="K29" s="23"/>
      <c r="L29" s="26"/>
      <c r="M29" s="5">
        <f t="shared" si="1"/>
        <v>38</v>
      </c>
    </row>
    <row r="30" spans="1:13" x14ac:dyDescent="0.2">
      <c r="A30" s="2">
        <f t="shared" si="0"/>
        <v>39</v>
      </c>
      <c r="B30" s="24"/>
      <c r="C30" s="23"/>
      <c r="D30" s="23"/>
      <c r="E30" s="18"/>
      <c r="F30" s="32"/>
      <c r="G30" s="32"/>
      <c r="H30" s="32"/>
      <c r="I30" s="18"/>
      <c r="J30" s="18"/>
      <c r="K30" s="23"/>
      <c r="L30" s="26"/>
      <c r="M30" s="5">
        <f t="shared" si="1"/>
        <v>40</v>
      </c>
    </row>
    <row r="31" spans="1:13" x14ac:dyDescent="0.2">
      <c r="A31" s="2">
        <f t="shared" si="0"/>
        <v>41</v>
      </c>
      <c r="B31" s="24"/>
      <c r="C31" s="23"/>
      <c r="D31" s="23"/>
      <c r="E31" s="18"/>
      <c r="F31" s="33"/>
      <c r="G31" s="33"/>
      <c r="H31" s="33"/>
      <c r="I31" s="18"/>
      <c r="J31" s="18"/>
      <c r="K31" s="23"/>
      <c r="L31" s="26"/>
      <c r="M31" s="5">
        <f t="shared" si="1"/>
        <v>42</v>
      </c>
    </row>
    <row r="32" spans="1:13" x14ac:dyDescent="0.2">
      <c r="A32" s="3"/>
      <c r="B32" s="12"/>
      <c r="C32" s="11"/>
      <c r="D32" s="11"/>
      <c r="E32" s="11"/>
      <c r="F32" s="22">
        <f>SUM(F11:F31)</f>
        <v>11386.666666666666</v>
      </c>
      <c r="G32" s="22">
        <f>SUM(G11:G31)</f>
        <v>12726.666666666666</v>
      </c>
      <c r="H32" s="22">
        <f>SUM(H11:H31)</f>
        <v>11926.666666666666</v>
      </c>
      <c r="I32" s="31"/>
      <c r="J32" s="11"/>
      <c r="K32" s="11"/>
      <c r="L32" s="13"/>
      <c r="M32" s="14"/>
    </row>
    <row r="33" spans="1:13" x14ac:dyDescent="0.2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10"/>
    </row>
    <row r="34" spans="1:13" x14ac:dyDescent="0.2">
      <c r="A34" s="46" t="s">
        <v>22</v>
      </c>
      <c r="B34" s="52"/>
      <c r="C34" s="63" t="s">
        <v>23</v>
      </c>
      <c r="D34" s="49"/>
      <c r="E34" s="63" t="s">
        <v>24</v>
      </c>
      <c r="F34" s="64"/>
      <c r="G34" s="46" t="s">
        <v>25</v>
      </c>
      <c r="H34" s="47"/>
      <c r="I34" s="52"/>
      <c r="J34" s="46" t="s">
        <v>26</v>
      </c>
      <c r="K34" s="48"/>
      <c r="L34" s="48"/>
      <c r="M34" s="49"/>
    </row>
    <row r="35" spans="1:13" x14ac:dyDescent="0.2">
      <c r="A35" s="53"/>
      <c r="B35" s="43"/>
      <c r="C35" s="63"/>
      <c r="D35" s="49"/>
      <c r="E35" s="44"/>
      <c r="F35" s="45"/>
      <c r="G35" s="54" t="str">
        <f>IF(C35*E35=0,"",C35*E35)</f>
        <v/>
      </c>
      <c r="H35" s="65"/>
      <c r="I35" s="55"/>
      <c r="J35" s="46"/>
      <c r="K35" s="49"/>
      <c r="L35" s="53"/>
      <c r="M35" s="43"/>
    </row>
    <row r="36" spans="1:13" ht="12.75" customHeight="1" x14ac:dyDescent="0.2">
      <c r="A36" s="42" t="s">
        <v>27</v>
      </c>
      <c r="B36" s="43"/>
      <c r="C36" s="69">
        <f>SUM(C17:C18,K17,K18)</f>
        <v>1600</v>
      </c>
      <c r="D36" s="49"/>
      <c r="E36" s="44">
        <v>1</v>
      </c>
      <c r="F36" s="45"/>
      <c r="G36" s="54">
        <f>IF(C36*E36=0,"",C36*E36)</f>
        <v>1600</v>
      </c>
      <c r="H36" s="65"/>
      <c r="I36" s="55"/>
      <c r="J36" s="70">
        <f>IF(SUM(C35:D44)=0,"",SUM(C35:D44))</f>
        <v>36040</v>
      </c>
      <c r="K36" s="71">
        <f t="shared" ref="K36" si="2">IF(SUM(C35:C44)=0,"",SUM(C35:C44))</f>
        <v>36040</v>
      </c>
      <c r="L36" s="66" t="s">
        <v>28</v>
      </c>
      <c r="M36" s="67"/>
    </row>
    <row r="37" spans="1:13" x14ac:dyDescent="0.2">
      <c r="A37" s="42" t="s">
        <v>29</v>
      </c>
      <c r="B37" s="43"/>
      <c r="C37" s="69">
        <f>SUM(C14:C16)</f>
        <v>3240</v>
      </c>
      <c r="D37" s="49"/>
      <c r="E37" s="44">
        <v>0.5</v>
      </c>
      <c r="F37" s="45"/>
      <c r="G37" s="54">
        <f t="shared" ref="G37:G44" si="3">IF(C37*E37=0,"",C37*E37)</f>
        <v>1620</v>
      </c>
      <c r="H37" s="65"/>
      <c r="I37" s="55"/>
      <c r="J37" s="70">
        <f>IF(SUM(G35:I44)=0,"",SUM(G35:I44))</f>
        <v>27900</v>
      </c>
      <c r="K37" s="71">
        <f t="shared" ref="K37" si="4">IF(SUM(G35:I44)=0,"",SUM(G35:I44))</f>
        <v>27900</v>
      </c>
      <c r="L37" s="42" t="s">
        <v>30</v>
      </c>
      <c r="M37" s="43"/>
    </row>
    <row r="38" spans="1:13" ht="12.75" customHeight="1" x14ac:dyDescent="0.2">
      <c r="A38" s="42" t="s">
        <v>31</v>
      </c>
      <c r="B38" s="43"/>
      <c r="C38" s="69">
        <f>SUM(K14,K15)</f>
        <v>8080</v>
      </c>
      <c r="D38" s="49"/>
      <c r="E38" s="44">
        <v>1</v>
      </c>
      <c r="F38" s="45"/>
      <c r="G38" s="54">
        <f t="shared" si="3"/>
        <v>8080</v>
      </c>
      <c r="H38" s="65"/>
      <c r="I38" s="55"/>
      <c r="J38" s="70">
        <f>IF(SUM(J36)=0,"",IF(G6="120 / 208",J36/208,J36/480))</f>
        <v>173.26923076923077</v>
      </c>
      <c r="K38" s="71">
        <f t="shared" ref="K38" si="5">IF(SUM(K36)=0,"",IF(G6="120 / 208",K36/208,K36/480))</f>
        <v>173.26923076923077</v>
      </c>
      <c r="L38" s="42" t="s">
        <v>42</v>
      </c>
      <c r="M38" s="43"/>
    </row>
    <row r="39" spans="1:13" ht="12.75" customHeight="1" x14ac:dyDescent="0.2">
      <c r="A39" s="42" t="s">
        <v>20</v>
      </c>
      <c r="B39" s="43"/>
      <c r="C39" s="69">
        <f>SUM(K11)</f>
        <v>8000</v>
      </c>
      <c r="D39" s="49"/>
      <c r="E39" s="44">
        <v>0.5</v>
      </c>
      <c r="F39" s="45"/>
      <c r="G39" s="54">
        <f t="shared" si="3"/>
        <v>4000</v>
      </c>
      <c r="H39" s="65"/>
      <c r="I39" s="55"/>
      <c r="J39" s="70">
        <f>IF(SUM(J37)=0,"",IF(G6="120 / 208",J37/208,J37/480))</f>
        <v>134.13461538461539</v>
      </c>
      <c r="K39" s="71">
        <f t="shared" ref="K39" si="6">IF(SUM(K37)=0,"",IF(G6="120 / 208",K37/208,K37/480))</f>
        <v>134.13461538461539</v>
      </c>
      <c r="L39" s="42" t="s">
        <v>43</v>
      </c>
      <c r="M39" s="43"/>
    </row>
    <row r="40" spans="1:13" x14ac:dyDescent="0.2">
      <c r="A40" s="42" t="s">
        <v>34</v>
      </c>
      <c r="B40" s="43"/>
      <c r="C40" s="69">
        <f>SUM(C11)</f>
        <v>5040</v>
      </c>
      <c r="D40" s="49"/>
      <c r="E40" s="44">
        <v>0.5</v>
      </c>
      <c r="F40" s="45"/>
      <c r="G40" s="54">
        <f t="shared" si="3"/>
        <v>2520</v>
      </c>
      <c r="H40" s="65"/>
      <c r="I40" s="55"/>
      <c r="J40" s="46"/>
      <c r="K40" s="49"/>
      <c r="L40" s="42"/>
      <c r="M40" s="43"/>
    </row>
    <row r="41" spans="1:13" x14ac:dyDescent="0.2">
      <c r="A41" s="42" t="s">
        <v>35</v>
      </c>
      <c r="B41" s="43"/>
      <c r="C41" s="69">
        <f>SUM(C19)</f>
        <v>10080</v>
      </c>
      <c r="D41" s="49"/>
      <c r="E41" s="44">
        <v>1</v>
      </c>
      <c r="F41" s="45"/>
      <c r="G41" s="54">
        <f t="shared" si="3"/>
        <v>10080</v>
      </c>
      <c r="H41" s="65"/>
      <c r="I41" s="55"/>
      <c r="J41" s="46"/>
      <c r="K41" s="49"/>
      <c r="L41" s="42"/>
      <c r="M41" s="43"/>
    </row>
    <row r="42" spans="1:13" x14ac:dyDescent="0.2">
      <c r="A42" s="42" t="s">
        <v>36</v>
      </c>
      <c r="B42" s="43"/>
      <c r="C42" s="63"/>
      <c r="D42" s="49"/>
      <c r="E42" s="44"/>
      <c r="F42" s="45"/>
      <c r="G42" s="54" t="str">
        <f t="shared" si="3"/>
        <v/>
      </c>
      <c r="H42" s="65"/>
      <c r="I42" s="55"/>
      <c r="J42" s="46"/>
      <c r="K42" s="49"/>
      <c r="L42" s="42"/>
      <c r="M42" s="43"/>
    </row>
    <row r="43" spans="1:13" x14ac:dyDescent="0.2">
      <c r="A43" s="57"/>
      <c r="B43" s="58"/>
      <c r="C43" s="63"/>
      <c r="D43" s="49"/>
      <c r="E43" s="44"/>
      <c r="F43" s="45"/>
      <c r="G43" s="54" t="str">
        <f t="shared" si="3"/>
        <v/>
      </c>
      <c r="H43" s="65"/>
      <c r="I43" s="55"/>
      <c r="J43" s="46"/>
      <c r="K43" s="49"/>
      <c r="L43" s="42"/>
      <c r="M43" s="43"/>
    </row>
    <row r="44" spans="1:13" x14ac:dyDescent="0.2">
      <c r="A44" s="57"/>
      <c r="B44" s="58"/>
      <c r="C44" s="63"/>
      <c r="D44" s="49"/>
      <c r="E44" s="44"/>
      <c r="F44" s="45"/>
      <c r="G44" s="54" t="str">
        <f t="shared" si="3"/>
        <v/>
      </c>
      <c r="H44" s="65"/>
      <c r="I44" s="55"/>
      <c r="J44" s="46"/>
      <c r="K44" s="49"/>
      <c r="L44" s="42"/>
      <c r="M44" s="43"/>
    </row>
  </sheetData>
  <sheetProtection selectLockedCells="1"/>
  <mergeCells count="74">
    <mergeCell ref="J42:K42"/>
    <mergeCell ref="J43:K43"/>
    <mergeCell ref="J44:K44"/>
    <mergeCell ref="J34:M34"/>
    <mergeCell ref="J35:K35"/>
    <mergeCell ref="J36:K36"/>
    <mergeCell ref="J37:K37"/>
    <mergeCell ref="J38:K38"/>
    <mergeCell ref="J39:K39"/>
    <mergeCell ref="L40:M40"/>
    <mergeCell ref="J40:K40"/>
    <mergeCell ref="J41:K41"/>
    <mergeCell ref="L44:M44"/>
    <mergeCell ref="J2:K2"/>
    <mergeCell ref="J4:K4"/>
    <mergeCell ref="B19:B21"/>
    <mergeCell ref="L19:L21"/>
    <mergeCell ref="L35:M35"/>
    <mergeCell ref="A10:B10"/>
    <mergeCell ref="L10:M10"/>
    <mergeCell ref="A34:B34"/>
    <mergeCell ref="C34:D34"/>
    <mergeCell ref="E34:F34"/>
    <mergeCell ref="G34:I34"/>
    <mergeCell ref="A35:B35"/>
    <mergeCell ref="C35:D35"/>
    <mergeCell ref="E35:F35"/>
    <mergeCell ref="G35:I35"/>
    <mergeCell ref="L11:L13"/>
    <mergeCell ref="A37:B37"/>
    <mergeCell ref="C37:D37"/>
    <mergeCell ref="E37:F37"/>
    <mergeCell ref="G37:I37"/>
    <mergeCell ref="A36:B36"/>
    <mergeCell ref="C36:D36"/>
    <mergeCell ref="E36:F36"/>
    <mergeCell ref="G36:I36"/>
    <mergeCell ref="G39:I39"/>
    <mergeCell ref="A38:B38"/>
    <mergeCell ref="C38:D38"/>
    <mergeCell ref="E38:F38"/>
    <mergeCell ref="G38:I38"/>
    <mergeCell ref="A44:B44"/>
    <mergeCell ref="C44:D44"/>
    <mergeCell ref="E44:F44"/>
    <mergeCell ref="G44:I44"/>
    <mergeCell ref="B11:B13"/>
    <mergeCell ref="E43:F43"/>
    <mergeCell ref="G43:I43"/>
    <mergeCell ref="A40:B40"/>
    <mergeCell ref="C40:D40"/>
    <mergeCell ref="E40:F40"/>
    <mergeCell ref="G40:I40"/>
    <mergeCell ref="A41:B41"/>
    <mergeCell ref="C41:D41"/>
    <mergeCell ref="E41:F41"/>
    <mergeCell ref="G41:I41"/>
    <mergeCell ref="A39:B39"/>
    <mergeCell ref="L15:L16"/>
    <mergeCell ref="L41:M41"/>
    <mergeCell ref="L42:M42"/>
    <mergeCell ref="L43:M43"/>
    <mergeCell ref="A42:B42"/>
    <mergeCell ref="C42:D42"/>
    <mergeCell ref="E42:F42"/>
    <mergeCell ref="G42:I42"/>
    <mergeCell ref="A43:B43"/>
    <mergeCell ref="C43:D43"/>
    <mergeCell ref="L36:M36"/>
    <mergeCell ref="L37:M37"/>
    <mergeCell ref="L38:M38"/>
    <mergeCell ref="L39:M39"/>
    <mergeCell ref="C39:D39"/>
    <mergeCell ref="E39:F39"/>
  </mergeCells>
  <printOptions horizontalCentered="1" verticalCentered="1"/>
  <pageMargins left="0.25" right="0.25" top="0.75" bottom="0.75" header="0.3" footer="0.3"/>
  <pageSetup paperSize="5" scale="8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28592F2-AF42-4BF2-9626-F9253E967EA6}">
          <x14:formula1>
            <xm:f>'INPUT DATA'!$C$2:$C$20</xm:f>
          </x14:formula1>
          <xm:sqref>E11:E31 I11:I31</xm:sqref>
        </x14:dataValidation>
        <x14:dataValidation type="list" allowBlank="1" showInputMessage="1" showErrorMessage="1" xr:uid="{BDE507C8-06F7-47BA-9C44-940107E976D1}">
          <x14:formula1>
            <xm:f>'INPUT DATA'!$C$15:$C$31</xm:f>
          </x14:formula1>
          <xm:sqref>G4:H4</xm:sqref>
        </x14:dataValidation>
        <x14:dataValidation type="list" allowBlank="1" showInputMessage="1" showErrorMessage="1" xr:uid="{7984DBFA-62F7-46F8-82B9-743C260A5930}">
          <x14:formula1>
            <xm:f>'INPUT DATA'!$A$3:$A$4</xm:f>
          </x14:formula1>
          <xm:sqref>G6:H6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7AB5-D847-4A75-9C48-40E1411E4C52}">
  <dimension ref="A1:C35"/>
  <sheetViews>
    <sheetView workbookViewId="0">
      <selection activeCell="D25" sqref="D25"/>
    </sheetView>
  </sheetViews>
  <sheetFormatPr defaultRowHeight="12.75" x14ac:dyDescent="0.2"/>
  <cols>
    <col min="1" max="1" width="12.33203125" customWidth="1"/>
    <col min="3" max="3" width="12" customWidth="1"/>
  </cols>
  <sheetData>
    <row r="1" spans="1:3" x14ac:dyDescent="0.2">
      <c r="A1" t="s">
        <v>44</v>
      </c>
      <c r="C1" t="s">
        <v>45</v>
      </c>
    </row>
    <row r="2" spans="1:3" x14ac:dyDescent="0.2">
      <c r="A2" t="s">
        <v>7</v>
      </c>
      <c r="C2">
        <v>10</v>
      </c>
    </row>
    <row r="3" spans="1:3" x14ac:dyDescent="0.2">
      <c r="A3" t="s">
        <v>37</v>
      </c>
      <c r="C3">
        <v>15</v>
      </c>
    </row>
    <row r="4" spans="1:3" x14ac:dyDescent="0.2">
      <c r="A4" t="s">
        <v>46</v>
      </c>
      <c r="C4">
        <v>20</v>
      </c>
    </row>
    <row r="5" spans="1:3" x14ac:dyDescent="0.2">
      <c r="C5">
        <v>25</v>
      </c>
    </row>
    <row r="6" spans="1:3" x14ac:dyDescent="0.2">
      <c r="C6">
        <v>30</v>
      </c>
    </row>
    <row r="7" spans="1:3" x14ac:dyDescent="0.2">
      <c r="C7">
        <v>35</v>
      </c>
    </row>
    <row r="8" spans="1:3" x14ac:dyDescent="0.2">
      <c r="C8">
        <v>40</v>
      </c>
    </row>
    <row r="9" spans="1:3" x14ac:dyDescent="0.2">
      <c r="C9">
        <v>45</v>
      </c>
    </row>
    <row r="10" spans="1:3" x14ac:dyDescent="0.2">
      <c r="C10">
        <v>50</v>
      </c>
    </row>
    <row r="11" spans="1:3" x14ac:dyDescent="0.2">
      <c r="C11">
        <v>60</v>
      </c>
    </row>
    <row r="12" spans="1:3" x14ac:dyDescent="0.2">
      <c r="C12">
        <v>70</v>
      </c>
    </row>
    <row r="13" spans="1:3" x14ac:dyDescent="0.2">
      <c r="C13">
        <v>80</v>
      </c>
    </row>
    <row r="14" spans="1:3" x14ac:dyDescent="0.2">
      <c r="C14">
        <v>90</v>
      </c>
    </row>
    <row r="15" spans="1:3" x14ac:dyDescent="0.2">
      <c r="C15">
        <v>100</v>
      </c>
    </row>
    <row r="16" spans="1:3" x14ac:dyDescent="0.2">
      <c r="C16">
        <v>110</v>
      </c>
    </row>
    <row r="17" spans="3:3" x14ac:dyDescent="0.2">
      <c r="C17">
        <v>125</v>
      </c>
    </row>
    <row r="18" spans="3:3" x14ac:dyDescent="0.2">
      <c r="C18">
        <v>150</v>
      </c>
    </row>
    <row r="19" spans="3:3" x14ac:dyDescent="0.2">
      <c r="C19">
        <v>175</v>
      </c>
    </row>
    <row r="20" spans="3:3" x14ac:dyDescent="0.2">
      <c r="C20">
        <v>200</v>
      </c>
    </row>
    <row r="21" spans="3:3" x14ac:dyDescent="0.2">
      <c r="C21">
        <v>225</v>
      </c>
    </row>
    <row r="22" spans="3:3" x14ac:dyDescent="0.2">
      <c r="C22">
        <v>250</v>
      </c>
    </row>
    <row r="23" spans="3:3" x14ac:dyDescent="0.2">
      <c r="C23">
        <v>300</v>
      </c>
    </row>
    <row r="24" spans="3:3" x14ac:dyDescent="0.2">
      <c r="C24">
        <v>320</v>
      </c>
    </row>
    <row r="25" spans="3:3" x14ac:dyDescent="0.2">
      <c r="C25">
        <v>350</v>
      </c>
    </row>
    <row r="26" spans="3:3" x14ac:dyDescent="0.2">
      <c r="C26">
        <v>400</v>
      </c>
    </row>
    <row r="27" spans="3:3" x14ac:dyDescent="0.2">
      <c r="C27">
        <v>450</v>
      </c>
    </row>
    <row r="28" spans="3:3" x14ac:dyDescent="0.2">
      <c r="C28">
        <v>500</v>
      </c>
    </row>
    <row r="29" spans="3:3" x14ac:dyDescent="0.2">
      <c r="C29">
        <v>600</v>
      </c>
    </row>
    <row r="30" spans="3:3" x14ac:dyDescent="0.2">
      <c r="C30">
        <v>700</v>
      </c>
    </row>
    <row r="31" spans="3:3" x14ac:dyDescent="0.2">
      <c r="C31">
        <v>800</v>
      </c>
    </row>
    <row r="32" spans="3:3" x14ac:dyDescent="0.2">
      <c r="C32">
        <v>1000</v>
      </c>
    </row>
    <row r="33" spans="3:3" x14ac:dyDescent="0.2">
      <c r="C33">
        <v>1200</v>
      </c>
    </row>
    <row r="34" spans="3:3" x14ac:dyDescent="0.2">
      <c r="C34">
        <v>1600</v>
      </c>
    </row>
    <row r="35" spans="3:3" x14ac:dyDescent="0.2">
      <c r="C35">
        <v>2000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984AC4B6B8C54089AA52B313C6D1A5" ma:contentTypeVersion="10" ma:contentTypeDescription="Create a new document." ma:contentTypeScope="" ma:versionID="3d0feb2fc55b0123cf263204cea935a6">
  <xsd:schema xmlns:xsd="http://www.w3.org/2001/XMLSchema" xmlns:xs="http://www.w3.org/2001/XMLSchema" xmlns:p="http://schemas.microsoft.com/office/2006/metadata/properties" xmlns:ns2="e85e54c3-ecd7-43bc-a601-368b4442b234" xmlns:ns3="0989c8c5-3ecf-4741-ac27-4eafdcdb0eb5" targetNamespace="http://schemas.microsoft.com/office/2006/metadata/properties" ma:root="true" ma:fieldsID="6dd9ced8976d03f9824abb7aa31b8e23" ns2:_="" ns3:_="">
    <xsd:import namespace="e85e54c3-ecd7-43bc-a601-368b4442b234"/>
    <xsd:import namespace="0989c8c5-3ecf-4741-ac27-4eafdcdb0e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_Flow_SignoffStatu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e54c3-ecd7-43bc-a601-368b4442b2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5" nillable="true" ma:displayName="Sign-off status" ma:internalName="_x0024_Resources_x003a_core_x002c_Signoff_Status_x003b_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9c8c5-3ecf-4741-ac27-4eafdcdb0eb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85e54c3-ecd7-43bc-a601-368b4442b234" xsi:nil="true"/>
  </documentManagement>
</p:properties>
</file>

<file path=customXml/itemProps1.xml><?xml version="1.0" encoding="utf-8"?>
<ds:datastoreItem xmlns:ds="http://schemas.openxmlformats.org/officeDocument/2006/customXml" ds:itemID="{6D22D3EA-13B7-4F58-85C5-EDD07CD152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956B21-9906-462A-B767-2D3A540D8F1F}"/>
</file>

<file path=customXml/itemProps3.xml><?xml version="1.0" encoding="utf-8"?>
<ds:datastoreItem xmlns:ds="http://schemas.openxmlformats.org/officeDocument/2006/customXml" ds:itemID="{D8D3F2A3-6010-4FCD-8EB4-CAE385797B55}">
  <ds:schemaRefs>
    <ds:schemaRef ds:uri="http://schemas.microsoft.com/office/2006/documentManagement/types"/>
    <ds:schemaRef ds:uri="http://www.w3.org/XML/1998/namespace"/>
    <ds:schemaRef ds:uri="http://purl.org/dc/terms/"/>
    <ds:schemaRef ds:uri="e85e54c3-ecd7-43bc-a601-368b4442b234"/>
    <ds:schemaRef ds:uri="http://schemas.openxmlformats.org/package/2006/metadata/core-properties"/>
    <ds:schemaRef ds:uri="http://schemas.microsoft.com/office/infopath/2007/PartnerControls"/>
    <ds:schemaRef ds:uri="0989c8c5-3ecf-4741-ac27-4eafdcdb0eb5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 PHASE</vt:lpstr>
      <vt:lpstr>3 PHASE</vt:lpstr>
      <vt:lpstr>INPUT DATA</vt:lpstr>
      <vt:lpstr>'1 PHASE'!Print_Area</vt:lpstr>
      <vt:lpstr>'3 PHASE'!Print_Area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Fisher, Andy</dc:creator>
  <cp:keywords/>
  <dc:description/>
  <cp:lastModifiedBy>Fisher, Andy</cp:lastModifiedBy>
  <cp:revision/>
  <dcterms:created xsi:type="dcterms:W3CDTF">2019-01-25T13:56:39Z</dcterms:created>
  <dcterms:modified xsi:type="dcterms:W3CDTF">2019-04-24T18:15:41Z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0x010100C8984AC4B6B8C54089AA52B313C6D1A5</vt:lpwstr>
  </property>
  <property fmtid="{D5CDD505-2E9C-101B-9397-08002B2CF9AE}" pid="3" name="AuthorIds_UIVersion_512">
    <vt:lpwstr>15</vt:lpwstr>
  </property>
</Properties>
</file>